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1355" windowHeight="921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106" i="1" l="1"/>
  <c r="F100" i="1"/>
  <c r="F101" i="1" s="1"/>
  <c r="C100" i="1"/>
  <c r="F97" i="1"/>
  <c r="F96" i="1"/>
  <c r="F93" i="1"/>
  <c r="F92" i="1"/>
  <c r="F91" i="1"/>
  <c r="F88" i="1"/>
  <c r="F87" i="1"/>
  <c r="F86" i="1"/>
  <c r="F85" i="1"/>
  <c r="F84" i="1"/>
  <c r="F83" i="1"/>
  <c r="F82" i="1"/>
  <c r="F79" i="1"/>
  <c r="F78" i="1"/>
  <c r="F77" i="1"/>
  <c r="F74" i="1"/>
  <c r="F73" i="1"/>
  <c r="F75" i="1" s="1"/>
  <c r="C73" i="1"/>
  <c r="F70" i="1"/>
  <c r="F71" i="1" s="1"/>
  <c r="F67" i="1"/>
  <c r="F66" i="1"/>
  <c r="F65" i="1"/>
  <c r="F63" i="1"/>
  <c r="F62" i="1"/>
  <c r="F58" i="1"/>
  <c r="C57" i="1"/>
  <c r="F57" i="1" s="1"/>
  <c r="C56" i="1"/>
  <c r="F55" i="1"/>
  <c r="F54" i="1"/>
  <c r="C54" i="1"/>
  <c r="C53" i="1"/>
  <c r="F52" i="1"/>
  <c r="F48" i="1"/>
  <c r="F47" i="1"/>
  <c r="F49" i="1" s="1"/>
  <c r="F44" i="1"/>
  <c r="F43" i="1"/>
  <c r="F42" i="1"/>
  <c r="F41" i="1"/>
  <c r="F40" i="1"/>
  <c r="F39" i="1"/>
  <c r="C38" i="1"/>
  <c r="F38" i="1" s="1"/>
  <c r="C37" i="1"/>
  <c r="F37" i="1" s="1"/>
  <c r="F36" i="1"/>
  <c r="F35" i="1"/>
  <c r="F32" i="1"/>
  <c r="F33" i="1" s="1"/>
  <c r="F29" i="1"/>
  <c r="F30" i="1" s="1"/>
  <c r="F26" i="1"/>
  <c r="F27" i="1" s="1"/>
  <c r="F23" i="1"/>
  <c r="F22" i="1"/>
  <c r="F21" i="1"/>
  <c r="F18" i="1"/>
  <c r="F17" i="1"/>
  <c r="F14" i="1"/>
  <c r="F13" i="1"/>
  <c r="F12" i="1"/>
  <c r="F94" i="1" l="1"/>
  <c r="F68" i="1"/>
  <c r="F56" i="1"/>
  <c r="F98" i="1"/>
  <c r="F45" i="1"/>
  <c r="F53" i="1"/>
  <c r="F24" i="1"/>
  <c r="F15" i="1"/>
  <c r="F19" i="1"/>
  <c r="F80" i="1"/>
  <c r="F89" i="1"/>
  <c r="F59" i="1" l="1"/>
  <c r="F103" i="1" s="1"/>
  <c r="F108" i="1" l="1"/>
  <c r="E105" i="1"/>
</calcChain>
</file>

<file path=xl/sharedStrings.xml><?xml version="1.0" encoding="utf-8"?>
<sst xmlns="http://schemas.openxmlformats.org/spreadsheetml/2006/main" count="276" uniqueCount="206">
  <si>
    <t>1.</t>
  </si>
  <si>
    <t>1.1</t>
  </si>
  <si>
    <t>1.2</t>
  </si>
  <si>
    <t>1.3</t>
  </si>
  <si>
    <t>2.</t>
  </si>
  <si>
    <t>PAVIMENTAÇÃO</t>
  </si>
  <si>
    <t>2.1</t>
  </si>
  <si>
    <t>Terraplanagem</t>
  </si>
  <si>
    <t>2.2</t>
  </si>
  <si>
    <t>m³</t>
  </si>
  <si>
    <t>m</t>
  </si>
  <si>
    <t>m²</t>
  </si>
  <si>
    <t>MEMÓRIA DE CÁLCULO DOS QUANTITATIVOS</t>
  </si>
  <si>
    <t>Equivalente a área de pavimentação</t>
  </si>
  <si>
    <t>Calculada por poliline no arquivo digital</t>
  </si>
  <si>
    <t>Meio fio</t>
  </si>
  <si>
    <t>unid</t>
  </si>
  <si>
    <t>Fornecimento e assentamento</t>
  </si>
  <si>
    <t>3.</t>
  </si>
  <si>
    <t>3.1</t>
  </si>
  <si>
    <t>3.2</t>
  </si>
  <si>
    <t>3.3</t>
  </si>
  <si>
    <t>Paralelepípedo</t>
  </si>
  <si>
    <t>Sinalização Vertical</t>
  </si>
  <si>
    <t>Placa de "PARE" = 1,00 unidade</t>
  </si>
  <si>
    <t>Placa de Velocidade = 2,00 unidades</t>
  </si>
  <si>
    <t>A = 1.415,16m²</t>
  </si>
  <si>
    <t>Lado Esquerdo = 180,00 m</t>
  </si>
  <si>
    <t>Lado Direito = 177,00</t>
  </si>
  <si>
    <t>Total = 357,00m</t>
  </si>
  <si>
    <t>Passeio</t>
  </si>
  <si>
    <t>Reaterro de Passeio</t>
  </si>
  <si>
    <t>Equivale a extensão de meio fio x 1,60m</t>
  </si>
  <si>
    <t>Altura do reaterro igual a altura livre do meio fio = 0,15m</t>
  </si>
  <si>
    <t>Volume = 357,00m x 1,60m x 0,15m</t>
  </si>
  <si>
    <t>Volume = 85,68 m³</t>
  </si>
  <si>
    <t>Concreto</t>
  </si>
  <si>
    <t>Equivalente a área do passeio</t>
  </si>
  <si>
    <t>Área = 357,00m x 1,60m</t>
  </si>
  <si>
    <t>Área = 571,00 m²</t>
  </si>
  <si>
    <t>Placa da Rua = 1,00 unidade</t>
  </si>
  <si>
    <t>2.3</t>
  </si>
  <si>
    <t>Piso Tátil</t>
  </si>
  <si>
    <t>Largura = 0,20 m</t>
  </si>
  <si>
    <t>Área = 335,00 m x 0,20 m = 67,00 m²</t>
  </si>
  <si>
    <t>Extensão = 162,00m + 164,00m + 9,00 = 335,00</t>
  </si>
  <si>
    <t>ANEXO VII-1 ORÇAMENTO ESTIMATIVO</t>
  </si>
  <si>
    <t>ESTIMATIVA DE CUSTO</t>
  </si>
  <si>
    <t>Nº</t>
  </si>
  <si>
    <t>MATERIAL/SERVIÇO</t>
  </si>
  <si>
    <t>QUANT.</t>
  </si>
  <si>
    <t>UNIT.</t>
  </si>
  <si>
    <t>01</t>
  </si>
  <si>
    <t>Serviços Iniciais</t>
  </si>
  <si>
    <t>01.01</t>
  </si>
  <si>
    <t>Placa da Obra em chapa galvanizada (2,00m x 1,50m)</t>
  </si>
  <si>
    <t>01.02</t>
  </si>
  <si>
    <t>Depósito material/equipamentos</t>
  </si>
  <si>
    <t>01.03</t>
  </si>
  <si>
    <t>Locação da Obra</t>
  </si>
  <si>
    <t>TOTAL DO ITEM</t>
  </si>
  <si>
    <t>02</t>
  </si>
  <si>
    <t>Movimentação de Terra</t>
  </si>
  <si>
    <t>02.01</t>
  </si>
  <si>
    <t>Escavação</t>
  </si>
  <si>
    <t>02.02</t>
  </si>
  <si>
    <t>Aterro (mecanizado com reaproveitamento do solo)</t>
  </si>
  <si>
    <t>03</t>
  </si>
  <si>
    <t>Estrutura em Concreto Armado</t>
  </si>
  <si>
    <t>03.01</t>
  </si>
  <si>
    <t>Fundações (considerando sapatas convencionais)</t>
  </si>
  <si>
    <t>03.02</t>
  </si>
  <si>
    <t>Pilares, Vigas, Cintas</t>
  </si>
  <si>
    <t>03.03</t>
  </si>
  <si>
    <t>Impermeabilização (e = 1,5 cm)</t>
  </si>
  <si>
    <t>04</t>
  </si>
  <si>
    <t>Pisos</t>
  </si>
  <si>
    <t>04.01</t>
  </si>
  <si>
    <t>Contrapiso em CA (e = 8 cm)</t>
  </si>
  <si>
    <t>05</t>
  </si>
  <si>
    <t>Laje Pré-Fabricada</t>
  </si>
  <si>
    <t>05.01</t>
  </si>
  <si>
    <t>Tipo Forro</t>
  </si>
  <si>
    <t>06</t>
  </si>
  <si>
    <t>Alvenaria</t>
  </si>
  <si>
    <t>06.01</t>
  </si>
  <si>
    <t xml:space="preserve">Tijolos Cerâmicos </t>
  </si>
  <si>
    <t>07</t>
  </si>
  <si>
    <t>Cobertura</t>
  </si>
  <si>
    <t>07.01</t>
  </si>
  <si>
    <t>Telha Ondulada de fibrocimento (e = 6mm)</t>
  </si>
  <si>
    <t>07.02</t>
  </si>
  <si>
    <t>Telha Metálica</t>
  </si>
  <si>
    <t>07.03</t>
  </si>
  <si>
    <t>Estrutura de madeira p/ suportar a Telha Fibrocimento</t>
  </si>
  <si>
    <t>07.04</t>
  </si>
  <si>
    <t>Estrutura metálica p/ suportar a Telha Metálica</t>
  </si>
  <si>
    <t>07.05</t>
  </si>
  <si>
    <t>Cumeeira (fibrocimento)</t>
  </si>
  <si>
    <t>07.06</t>
  </si>
  <si>
    <t>Cumeeira (metálica)</t>
  </si>
  <si>
    <t>07.07</t>
  </si>
  <si>
    <t>Calhas</t>
  </si>
  <si>
    <t>07.08</t>
  </si>
  <si>
    <t>Rufos</t>
  </si>
  <si>
    <t>07.09</t>
  </si>
  <si>
    <t>Descida em PVC 75mm ou 100mm p/ água pluvial</t>
  </si>
  <si>
    <t>07.10</t>
  </si>
  <si>
    <t>Forro Pvc</t>
  </si>
  <si>
    <t>08</t>
  </si>
  <si>
    <t>Floreiras</t>
  </si>
  <si>
    <t>08.01</t>
  </si>
  <si>
    <t>Lastro de concreto, traço 1:3:5 (e = 10 cm)</t>
  </si>
  <si>
    <t>08.02</t>
  </si>
  <si>
    <t xml:space="preserve">Grama São Carlos em placas de 40 x 40 cm </t>
  </si>
  <si>
    <t>09</t>
  </si>
  <si>
    <t>Revestimentos</t>
  </si>
  <si>
    <t>09.01</t>
  </si>
  <si>
    <t>Chapisco - Parede</t>
  </si>
  <si>
    <t>09.02</t>
  </si>
  <si>
    <t>Emboço - Parede</t>
  </si>
  <si>
    <t>09.03</t>
  </si>
  <si>
    <t>Reboco - Parede</t>
  </si>
  <si>
    <t>09.04</t>
  </si>
  <si>
    <t>Chapisco - Teto</t>
  </si>
  <si>
    <t>09.05</t>
  </si>
  <si>
    <t>Emboço - Teto</t>
  </si>
  <si>
    <t>09.06</t>
  </si>
  <si>
    <t>Reboco - Teto</t>
  </si>
  <si>
    <t>09.07</t>
  </si>
  <si>
    <t>Cerâmica - Piso</t>
  </si>
  <si>
    <t>10</t>
  </si>
  <si>
    <t>Esquadrias</t>
  </si>
  <si>
    <t>10.01</t>
  </si>
  <si>
    <t>Portas (Madeira)</t>
  </si>
  <si>
    <t>10.01.01</t>
  </si>
  <si>
    <t xml:space="preserve">0,90m x 2,10m - Abrir - 1 folha </t>
  </si>
  <si>
    <t>10.01.02</t>
  </si>
  <si>
    <t xml:space="preserve">0,70m x 2,10m - Abrir - 1 folha </t>
  </si>
  <si>
    <t>10.02</t>
  </si>
  <si>
    <t>Janelas (alumínio)</t>
  </si>
  <si>
    <t>10.02.01</t>
  </si>
  <si>
    <t>Correr com Bandeira Basculante - 2 Folhas (1,35 x 1,20)m e (1,00 x 1,20)m</t>
  </si>
  <si>
    <t>10.02.02</t>
  </si>
  <si>
    <t>Correr com Bandeira Basculante - 4 Folhas (2,00 x 1,20)m</t>
  </si>
  <si>
    <t>10.02.03</t>
  </si>
  <si>
    <t>Basculante - (0,60 x 1,50)m</t>
  </si>
  <si>
    <t>11</t>
  </si>
  <si>
    <t>Instalação Hidráulica</t>
  </si>
  <si>
    <t>11.01</t>
  </si>
  <si>
    <t>Água fria</t>
  </si>
  <si>
    <t>ptos</t>
  </si>
  <si>
    <t>Instalação Sanitária</t>
  </si>
  <si>
    <t>12.01</t>
  </si>
  <si>
    <t>Esgoto</t>
  </si>
  <si>
    <t>12.02</t>
  </si>
  <si>
    <t>Caixa de inspeção</t>
  </si>
  <si>
    <t>Louças e Acessórios - válvulas e metais</t>
  </si>
  <si>
    <t>13.01</t>
  </si>
  <si>
    <t>Vaso sanitário de louça com caixa acoplada</t>
  </si>
  <si>
    <t>13.02</t>
  </si>
  <si>
    <t>Torneiras</t>
  </si>
  <si>
    <t>13.03</t>
  </si>
  <si>
    <t>Escovário de alumínio</t>
  </si>
  <si>
    <t>14</t>
  </si>
  <si>
    <t>Instalação Elétrica</t>
  </si>
  <si>
    <t>14.01</t>
  </si>
  <si>
    <t>Iluminação</t>
  </si>
  <si>
    <t>14.02</t>
  </si>
  <si>
    <t>Interruptor</t>
  </si>
  <si>
    <t>14.03</t>
  </si>
  <si>
    <t>Tomadas</t>
  </si>
  <si>
    <t>14.04</t>
  </si>
  <si>
    <t>Tomadas (ar condicionado)</t>
  </si>
  <si>
    <t>14.05</t>
  </si>
  <si>
    <t>Tomadas (Placa luminosa / Bloco 9W)</t>
  </si>
  <si>
    <t>14.06</t>
  </si>
  <si>
    <t>Telefônico</t>
  </si>
  <si>
    <t>14.07</t>
  </si>
  <si>
    <t>Disjuntores</t>
  </si>
  <si>
    <t>Preventivo Contra-Incêndio</t>
  </si>
  <si>
    <t>15.01</t>
  </si>
  <si>
    <t>Placas Luminosas com indicação de “Saída”</t>
  </si>
  <si>
    <t>15.02</t>
  </si>
  <si>
    <t>Bloco 9W</t>
  </si>
  <si>
    <t>15.03</t>
  </si>
  <si>
    <t>Extintor de incêndio PQS 4kg</t>
  </si>
  <si>
    <t>Pintura</t>
  </si>
  <si>
    <t>16.01</t>
  </si>
  <si>
    <t>Acrílica</t>
  </si>
  <si>
    <t>16.02</t>
  </si>
  <si>
    <t>Esmalte</t>
  </si>
  <si>
    <t>Limpeza da Obra</t>
  </si>
  <si>
    <t>17.01</t>
  </si>
  <si>
    <t>Limpeza de pisos cerâmicos, paredes, calçadas, vidros</t>
  </si>
  <si>
    <t>TOTAL</t>
  </si>
  <si>
    <t>Projeto Estrutural</t>
  </si>
  <si>
    <t>18.01</t>
  </si>
  <si>
    <t>Estrutural (1,2 a 2,4% da obra) - Incluso ART</t>
  </si>
  <si>
    <t>%</t>
  </si>
  <si>
    <t>TOTAL GERAL</t>
  </si>
  <si>
    <t>PREÇO UNIT. MÁXIMO</t>
  </si>
  <si>
    <t>PREÇO TOTAL MÁXIMO</t>
  </si>
  <si>
    <r>
      <t>Obra:</t>
    </r>
    <r>
      <rPr>
        <b/>
        <sz val="10"/>
        <rFont val="Times New Roman"/>
        <family val="1"/>
      </rPr>
      <t xml:space="preserve"> Ampliação C.E.I. PROFª. MARINA ALVES MAUS</t>
    </r>
  </si>
  <si>
    <r>
      <t xml:space="preserve">Área à construir: </t>
    </r>
    <r>
      <rPr>
        <b/>
        <sz val="10"/>
        <rFont val="Times New Roman"/>
        <family val="1"/>
      </rPr>
      <t>224,62 m²</t>
    </r>
  </si>
  <si>
    <r>
      <t xml:space="preserve">Data: </t>
    </r>
    <r>
      <rPr>
        <b/>
        <sz val="10"/>
        <rFont val="Times New Roman"/>
        <family val="1"/>
      </rPr>
      <t>Maio /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</si>
</sst>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0" fontId="4" fillId="0" borderId="0" xfId="0" applyFont="1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5" fillId="3" borderId="0" xfId="0" applyFont="1" applyFill="1" applyAlignment="1">
      <alignment horizontal="justify"/>
    </xf>
    <xf numFmtId="0" fontId="7" fillId="2" borderId="0" xfId="0" applyFont="1" applyFill="1"/>
    <xf numFmtId="0" fontId="7" fillId="2" borderId="0" xfId="0" applyFont="1" applyFill="1" applyAlignment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6" fillId="2" borderId="0" xfId="0" applyFont="1" applyFill="1"/>
    <xf numFmtId="0" fontId="9" fillId="2" borderId="0" xfId="0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center" vertical="top" wrapText="1"/>
    </xf>
    <xf numFmtId="4" fontId="6" fillId="2" borderId="3" xfId="0" applyNumberFormat="1" applyFont="1" applyFill="1" applyBorder="1" applyAlignment="1">
      <alignment horizontal="center" vertical="top" wrapText="1"/>
    </xf>
    <xf numFmtId="4" fontId="6" fillId="2" borderId="3" xfId="0" applyNumberFormat="1" applyFont="1" applyFill="1" applyBorder="1" applyAlignment="1">
      <alignment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" fontId="6" fillId="2" borderId="4" xfId="0" applyNumberFormat="1" applyFont="1" applyFill="1" applyBorder="1" applyAlignment="1">
      <alignment vertical="top" wrapText="1"/>
    </xf>
    <xf numFmtId="3" fontId="7" fillId="2" borderId="1" xfId="0" applyNumberFormat="1" applyFont="1" applyFill="1" applyBorder="1" applyAlignment="1">
      <alignment horizontal="center" vertical="top" wrapText="1"/>
    </xf>
    <xf numFmtId="4" fontId="7" fillId="2" borderId="4" xfId="0" applyNumberFormat="1" applyFont="1" applyFill="1" applyBorder="1" applyAlignment="1">
      <alignment vertical="top" wrapText="1"/>
    </xf>
    <xf numFmtId="4" fontId="7" fillId="2" borderId="4" xfId="0" applyNumberFormat="1" applyFont="1" applyFill="1" applyBorder="1" applyAlignment="1">
      <alignment horizontal="center" vertical="top" wrapText="1"/>
    </xf>
    <xf numFmtId="4" fontId="7" fillId="2" borderId="4" xfId="0" applyNumberFormat="1" applyFont="1" applyFill="1" applyBorder="1" applyAlignment="1">
      <alignment horizontal="right" vertical="top" wrapText="1"/>
    </xf>
    <xf numFmtId="4" fontId="9" fillId="2" borderId="1" xfId="0" applyNumberFormat="1" applyFont="1" applyFill="1" applyBorder="1" applyAlignment="1"/>
    <xf numFmtId="3" fontId="6" fillId="2" borderId="1" xfId="0" applyNumberFormat="1" applyFont="1" applyFill="1" applyBorder="1" applyAlignment="1">
      <alignment horizontal="center" vertical="top" wrapText="1"/>
    </xf>
    <xf numFmtId="4" fontId="10" fillId="2" borderId="1" xfId="0" applyNumberFormat="1" applyFont="1" applyFill="1" applyBorder="1" applyAlignment="1"/>
    <xf numFmtId="49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 wrapText="1"/>
    </xf>
    <xf numFmtId="4" fontId="7" fillId="3" borderId="1" xfId="0" applyNumberFormat="1" applyFont="1" applyFill="1" applyBorder="1" applyAlignment="1">
      <alignment vertical="top" wrapText="1"/>
    </xf>
    <xf numFmtId="4" fontId="7" fillId="3" borderId="4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4" fontId="7" fillId="3" borderId="4" xfId="0" applyNumberFormat="1" applyFont="1" applyFill="1" applyBorder="1" applyAlignment="1">
      <alignment vertical="top" wrapText="1"/>
    </xf>
    <xf numFmtId="4" fontId="6" fillId="2" borderId="4" xfId="0" applyNumberFormat="1" applyFont="1" applyFill="1" applyBorder="1" applyAlignment="1">
      <alignment horizontal="right" vertical="top" wrapText="1"/>
    </xf>
    <xf numFmtId="4" fontId="6" fillId="2" borderId="5" xfId="0" applyNumberFormat="1" applyFont="1" applyFill="1" applyBorder="1" applyAlignment="1">
      <alignment horizontal="right" vertical="top" wrapText="1"/>
    </xf>
    <xf numFmtId="4" fontId="6" fillId="2" borderId="6" xfId="0" applyNumberFormat="1" applyFont="1" applyFill="1" applyBorder="1" applyAlignment="1">
      <alignment horizontal="right" vertical="top" wrapText="1"/>
    </xf>
    <xf numFmtId="4" fontId="10" fillId="2" borderId="3" xfId="0" applyNumberFormat="1" applyFont="1" applyFill="1" applyBorder="1" applyAlignment="1"/>
    <xf numFmtId="49" fontId="11" fillId="2" borderId="1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vertical="top" wrapText="1"/>
    </xf>
    <xf numFmtId="3" fontId="12" fillId="2" borderId="1" xfId="0" applyNumberFormat="1" applyFont="1" applyFill="1" applyBorder="1" applyAlignment="1">
      <alignment horizontal="center" vertical="top" wrapText="1"/>
    </xf>
    <xf numFmtId="4" fontId="13" fillId="2" borderId="1" xfId="0" applyNumberFormat="1" applyFont="1" applyFill="1" applyBorder="1" applyAlignment="1">
      <alignment vertical="top" wrapText="1"/>
    </xf>
    <xf numFmtId="4" fontId="12" fillId="3" borderId="1" xfId="0" applyNumberFormat="1" applyFont="1" applyFill="1" applyBorder="1" applyAlignment="1">
      <alignment vertical="top" wrapText="1"/>
    </xf>
    <xf numFmtId="4" fontId="7" fillId="3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/>
    <xf numFmtId="4" fontId="7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/>
    <xf numFmtId="4" fontId="7" fillId="3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/>
    <xf numFmtId="4" fontId="6" fillId="3" borderId="1" xfId="0" applyNumberFormat="1" applyFont="1" applyFill="1" applyBorder="1" applyAlignment="1">
      <alignment horizontal="right" vertical="top" wrapText="1"/>
    </xf>
    <xf numFmtId="3" fontId="6" fillId="3" borderId="1" xfId="0" applyNumberFormat="1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vertical="top" wrapText="1"/>
    </xf>
    <xf numFmtId="3" fontId="7" fillId="3" borderId="1" xfId="0" applyNumberFormat="1" applyFont="1" applyFill="1" applyBorder="1" applyAlignment="1">
      <alignment horizontal="center" vertical="top" wrapText="1"/>
    </xf>
    <xf numFmtId="10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right" vertical="top" wrapText="1"/>
    </xf>
    <xf numFmtId="4" fontId="10" fillId="3" borderId="1" xfId="0" applyNumberFormat="1" applyFont="1" applyFill="1" applyBorder="1" applyAlignment="1"/>
    <xf numFmtId="4" fontId="7" fillId="3" borderId="1" xfId="0" applyNumberFormat="1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2" borderId="5" xfId="0" applyNumberFormat="1" applyFont="1" applyFill="1" applyBorder="1" applyAlignment="1">
      <alignment horizontal="right" vertical="top" wrapText="1"/>
    </xf>
    <xf numFmtId="4" fontId="6" fillId="2" borderId="6" xfId="0" applyNumberFormat="1" applyFont="1" applyFill="1" applyBorder="1" applyAlignment="1">
      <alignment horizontal="right" vertical="top" wrapText="1"/>
    </xf>
    <xf numFmtId="4" fontId="6" fillId="2" borderId="3" xfId="0" applyNumberFormat="1" applyFont="1" applyFill="1" applyBorder="1" applyAlignment="1">
      <alignment horizontal="right" vertical="top" wrapText="1"/>
    </xf>
    <xf numFmtId="3" fontId="6" fillId="3" borderId="5" xfId="0" applyNumberFormat="1" applyFont="1" applyFill="1" applyBorder="1" applyAlignment="1">
      <alignment horizontal="center" vertical="top" wrapText="1"/>
    </xf>
    <xf numFmtId="3" fontId="6" fillId="3" borderId="6" xfId="0" applyNumberFormat="1" applyFont="1" applyFill="1" applyBorder="1" applyAlignment="1">
      <alignment horizontal="center" vertical="top" wrapText="1"/>
    </xf>
    <xf numFmtId="3" fontId="6" fillId="3" borderId="3" xfId="0" applyNumberFormat="1" applyFont="1" applyFill="1" applyBorder="1" applyAlignment="1">
      <alignment horizontal="center" vertical="top" wrapText="1"/>
    </xf>
    <xf numFmtId="4" fontId="7" fillId="2" borderId="5" xfId="0" applyNumberFormat="1" applyFont="1" applyFill="1" applyBorder="1" applyAlignment="1">
      <alignment horizontal="center" vertical="top" wrapText="1"/>
    </xf>
    <xf numFmtId="4" fontId="7" fillId="2" borderId="6" xfId="0" applyNumberFormat="1" applyFont="1" applyFill="1" applyBorder="1" applyAlignment="1">
      <alignment horizontal="center" vertical="top" wrapText="1"/>
    </xf>
    <xf numFmtId="4" fontId="7" fillId="2" borderId="3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4" fontId="6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abSelected="1" workbookViewId="0">
      <selection activeCell="A7" sqref="A7"/>
    </sheetView>
  </sheetViews>
  <sheetFormatPr defaultRowHeight="12.75" x14ac:dyDescent="0.2"/>
  <cols>
    <col min="1" max="1" width="6.28515625" style="5" customWidth="1"/>
    <col min="2" max="2" width="54.140625" style="5" customWidth="1"/>
    <col min="3" max="3" width="9.42578125" style="5" customWidth="1"/>
    <col min="4" max="4" width="8.85546875" style="5" customWidth="1"/>
    <col min="5" max="5" width="11.140625" style="5" customWidth="1"/>
    <col min="6" max="6" width="12.140625" style="5" customWidth="1"/>
    <col min="7" max="7" width="9.28515625" bestFit="1" customWidth="1"/>
  </cols>
  <sheetData>
    <row r="1" spans="1:6" x14ac:dyDescent="0.2">
      <c r="A1" s="70" t="s">
        <v>46</v>
      </c>
      <c r="B1" s="70"/>
      <c r="C1" s="70"/>
      <c r="D1" s="70"/>
      <c r="E1" s="70"/>
      <c r="F1" s="70"/>
    </row>
    <row r="2" spans="1:6" x14ac:dyDescent="0.2">
      <c r="A2" s="7"/>
      <c r="B2" s="7"/>
      <c r="C2" s="7"/>
      <c r="D2" s="7"/>
      <c r="E2" s="7"/>
      <c r="F2" s="7"/>
    </row>
    <row r="3" spans="1:6" x14ac:dyDescent="0.2">
      <c r="A3" s="2"/>
      <c r="B3" s="2"/>
      <c r="C3" s="2"/>
      <c r="D3" s="2"/>
      <c r="E3" s="2"/>
      <c r="F3" s="4"/>
    </row>
    <row r="4" spans="1:6" x14ac:dyDescent="0.2">
      <c r="A4" s="9" t="s">
        <v>203</v>
      </c>
      <c r="B4" s="9"/>
      <c r="C4" s="10"/>
      <c r="D4" s="11"/>
      <c r="E4" s="8"/>
      <c r="F4" s="12"/>
    </row>
    <row r="5" spans="1:6" x14ac:dyDescent="0.2">
      <c r="A5" s="9" t="s">
        <v>204</v>
      </c>
      <c r="B5" s="9"/>
      <c r="C5" s="10"/>
      <c r="D5" s="11"/>
      <c r="E5" s="8"/>
      <c r="F5" s="12"/>
    </row>
    <row r="6" spans="1:6" x14ac:dyDescent="0.2">
      <c r="A6" s="9" t="s">
        <v>205</v>
      </c>
      <c r="B6" s="9"/>
      <c r="C6" s="10"/>
      <c r="D6" s="11"/>
      <c r="E6" s="8"/>
      <c r="F6" s="12"/>
    </row>
    <row r="7" spans="1:6" x14ac:dyDescent="0.2">
      <c r="A7" s="13"/>
      <c r="B7" s="9"/>
      <c r="C7" s="10"/>
      <c r="D7" s="11"/>
      <c r="E7" s="8"/>
      <c r="F7" s="9"/>
    </row>
    <row r="8" spans="1:6" x14ac:dyDescent="0.2">
      <c r="A8" s="71" t="s">
        <v>47</v>
      </c>
      <c r="B8" s="71"/>
      <c r="C8" s="71"/>
      <c r="D8" s="71"/>
      <c r="E8" s="71"/>
      <c r="F8" s="71"/>
    </row>
    <row r="9" spans="1:6" x14ac:dyDescent="0.2">
      <c r="A9" s="9"/>
      <c r="B9" s="9"/>
      <c r="C9" s="10"/>
      <c r="D9" s="11"/>
      <c r="E9" s="9"/>
      <c r="F9" s="14"/>
    </row>
    <row r="10" spans="1:6" ht="38.25" x14ac:dyDescent="0.2">
      <c r="A10" s="15" t="s">
        <v>48</v>
      </c>
      <c r="B10" s="16" t="s">
        <v>49</v>
      </c>
      <c r="C10" s="17" t="s">
        <v>50</v>
      </c>
      <c r="D10" s="16" t="s">
        <v>51</v>
      </c>
      <c r="E10" s="16" t="s">
        <v>201</v>
      </c>
      <c r="F10" s="15" t="s">
        <v>202</v>
      </c>
    </row>
    <row r="11" spans="1:6" x14ac:dyDescent="0.2">
      <c r="A11" s="18" t="s">
        <v>52</v>
      </c>
      <c r="B11" s="19" t="s">
        <v>53</v>
      </c>
      <c r="C11" s="66"/>
      <c r="D11" s="67"/>
      <c r="E11" s="67"/>
      <c r="F11" s="68"/>
    </row>
    <row r="12" spans="1:6" x14ac:dyDescent="0.2">
      <c r="A12" s="20" t="s">
        <v>54</v>
      </c>
      <c r="B12" s="21" t="s">
        <v>55</v>
      </c>
      <c r="C12" s="21">
        <v>3</v>
      </c>
      <c r="D12" s="22" t="s">
        <v>11</v>
      </c>
      <c r="E12" s="23">
        <v>288.76</v>
      </c>
      <c r="F12" s="24">
        <f>ROUND((C12*E12),2)</f>
        <v>866.28</v>
      </c>
    </row>
    <row r="13" spans="1:6" x14ac:dyDescent="0.2">
      <c r="A13" s="20" t="s">
        <v>56</v>
      </c>
      <c r="B13" s="21" t="s">
        <v>57</v>
      </c>
      <c r="C13" s="21">
        <v>12</v>
      </c>
      <c r="D13" s="22" t="s">
        <v>11</v>
      </c>
      <c r="E13" s="23">
        <v>180.6</v>
      </c>
      <c r="F13" s="24">
        <f>ROUND((C13*E13),2)</f>
        <v>2167.1999999999998</v>
      </c>
    </row>
    <row r="14" spans="1:6" x14ac:dyDescent="0.2">
      <c r="A14" s="20" t="s">
        <v>58</v>
      </c>
      <c r="B14" s="21" t="s">
        <v>59</v>
      </c>
      <c r="C14" s="21">
        <v>224.62</v>
      </c>
      <c r="D14" s="22" t="s">
        <v>11</v>
      </c>
      <c r="E14" s="23">
        <v>4.67</v>
      </c>
      <c r="F14" s="24">
        <f>ROUND((C14*E14),2)</f>
        <v>1048.98</v>
      </c>
    </row>
    <row r="15" spans="1:6" x14ac:dyDescent="0.2">
      <c r="A15" s="25"/>
      <c r="B15" s="60" t="s">
        <v>60</v>
      </c>
      <c r="C15" s="61"/>
      <c r="D15" s="61"/>
      <c r="E15" s="62"/>
      <c r="F15" s="26">
        <f>SUM(F12:F14)</f>
        <v>4082.4599999999996</v>
      </c>
    </row>
    <row r="16" spans="1:6" x14ac:dyDescent="0.2">
      <c r="A16" s="27" t="s">
        <v>61</v>
      </c>
      <c r="B16" s="19" t="s">
        <v>62</v>
      </c>
      <c r="C16" s="66"/>
      <c r="D16" s="67"/>
      <c r="E16" s="67"/>
      <c r="F16" s="68"/>
    </row>
    <row r="17" spans="1:6" x14ac:dyDescent="0.2">
      <c r="A17" s="20" t="s">
        <v>63</v>
      </c>
      <c r="B17" s="21" t="s">
        <v>64</v>
      </c>
      <c r="C17" s="21">
        <v>28</v>
      </c>
      <c r="D17" s="22" t="s">
        <v>9</v>
      </c>
      <c r="E17" s="23">
        <v>35.82</v>
      </c>
      <c r="F17" s="24">
        <f>ROUND((C17*E17),2)</f>
        <v>1002.96</v>
      </c>
    </row>
    <row r="18" spans="1:6" x14ac:dyDescent="0.2">
      <c r="A18" s="20" t="s">
        <v>65</v>
      </c>
      <c r="B18" s="21" t="s">
        <v>66</v>
      </c>
      <c r="C18" s="21">
        <v>106.75</v>
      </c>
      <c r="D18" s="22" t="s">
        <v>9</v>
      </c>
      <c r="E18" s="23">
        <v>7.05</v>
      </c>
      <c r="F18" s="24">
        <f>ROUND((C18*E18),2)</f>
        <v>752.59</v>
      </c>
    </row>
    <row r="19" spans="1:6" x14ac:dyDescent="0.2">
      <c r="A19" s="20"/>
      <c r="B19" s="59" t="s">
        <v>60</v>
      </c>
      <c r="C19" s="59"/>
      <c r="D19" s="59"/>
      <c r="E19" s="59"/>
      <c r="F19" s="26">
        <f>SUM(F17:F18)</f>
        <v>1755.5500000000002</v>
      </c>
    </row>
    <row r="20" spans="1:6" x14ac:dyDescent="0.2">
      <c r="A20" s="27" t="s">
        <v>67</v>
      </c>
      <c r="B20" s="28" t="s">
        <v>68</v>
      </c>
      <c r="C20" s="58"/>
      <c r="D20" s="58"/>
      <c r="E20" s="58"/>
      <c r="F20" s="58"/>
    </row>
    <row r="21" spans="1:6" x14ac:dyDescent="0.2">
      <c r="A21" s="20" t="s">
        <v>69</v>
      </c>
      <c r="B21" s="29" t="s">
        <v>70</v>
      </c>
      <c r="C21" s="29">
        <v>7.4</v>
      </c>
      <c r="D21" s="22" t="s">
        <v>9</v>
      </c>
      <c r="E21" s="23">
        <v>1535.72</v>
      </c>
      <c r="F21" s="24">
        <f>ROUND((C21*E21),2)</f>
        <v>11364.33</v>
      </c>
    </row>
    <row r="22" spans="1:6" x14ac:dyDescent="0.2">
      <c r="A22" s="20" t="s">
        <v>71</v>
      </c>
      <c r="B22" s="29" t="s">
        <v>72</v>
      </c>
      <c r="C22" s="29">
        <v>11.78</v>
      </c>
      <c r="D22" s="22" t="s">
        <v>9</v>
      </c>
      <c r="E22" s="23">
        <v>1535.72</v>
      </c>
      <c r="F22" s="24">
        <f>ROUND((C22*E22),2)</f>
        <v>18090.78</v>
      </c>
    </row>
    <row r="23" spans="1:6" x14ac:dyDescent="0.2">
      <c r="A23" s="20" t="s">
        <v>73</v>
      </c>
      <c r="B23" s="29" t="s">
        <v>74</v>
      </c>
      <c r="C23" s="30">
        <v>243.78</v>
      </c>
      <c r="D23" s="31" t="s">
        <v>11</v>
      </c>
      <c r="E23" s="23">
        <v>7.24</v>
      </c>
      <c r="F23" s="24">
        <f>ROUND((C23*E23),2)</f>
        <v>1764.97</v>
      </c>
    </row>
    <row r="24" spans="1:6" x14ac:dyDescent="0.2">
      <c r="A24" s="20"/>
      <c r="B24" s="59" t="s">
        <v>60</v>
      </c>
      <c r="C24" s="59"/>
      <c r="D24" s="59"/>
      <c r="E24" s="59"/>
      <c r="F24" s="26">
        <f>SUM(F21:F23)</f>
        <v>31220.080000000002</v>
      </c>
    </row>
    <row r="25" spans="1:6" x14ac:dyDescent="0.2">
      <c r="A25" s="27" t="s">
        <v>75</v>
      </c>
      <c r="B25" s="28" t="s">
        <v>76</v>
      </c>
      <c r="C25" s="58"/>
      <c r="D25" s="58"/>
      <c r="E25" s="58"/>
      <c r="F25" s="58"/>
    </row>
    <row r="26" spans="1:6" x14ac:dyDescent="0.2">
      <c r="A26" s="20" t="s">
        <v>77</v>
      </c>
      <c r="B26" s="29" t="s">
        <v>78</v>
      </c>
      <c r="C26" s="29">
        <v>262.42</v>
      </c>
      <c r="D26" s="32" t="s">
        <v>11</v>
      </c>
      <c r="E26" s="23">
        <v>43.36</v>
      </c>
      <c r="F26" s="24">
        <f>ROUND((C26*E26),2)</f>
        <v>11378.53</v>
      </c>
    </row>
    <row r="27" spans="1:6" x14ac:dyDescent="0.2">
      <c r="A27" s="25"/>
      <c r="B27" s="59" t="s">
        <v>60</v>
      </c>
      <c r="C27" s="59"/>
      <c r="D27" s="59"/>
      <c r="E27" s="59"/>
      <c r="F27" s="26">
        <f>SUM(F26:F26)</f>
        <v>11378.53</v>
      </c>
    </row>
    <row r="28" spans="1:6" x14ac:dyDescent="0.2">
      <c r="A28" s="27" t="s">
        <v>79</v>
      </c>
      <c r="B28" s="28" t="s">
        <v>80</v>
      </c>
      <c r="C28" s="58"/>
      <c r="D28" s="58"/>
      <c r="E28" s="58"/>
      <c r="F28" s="58"/>
    </row>
    <row r="29" spans="1:6" x14ac:dyDescent="0.2">
      <c r="A29" s="20" t="s">
        <v>81</v>
      </c>
      <c r="B29" s="29" t="s">
        <v>82</v>
      </c>
      <c r="C29" s="29">
        <v>94.23</v>
      </c>
      <c r="D29" s="32" t="s">
        <v>11</v>
      </c>
      <c r="E29" s="33">
        <v>64.180000000000007</v>
      </c>
      <c r="F29" s="24">
        <f>ROUND((C29*E29),2)</f>
        <v>6047.68</v>
      </c>
    </row>
    <row r="30" spans="1:6" x14ac:dyDescent="0.2">
      <c r="A30" s="25"/>
      <c r="B30" s="59" t="s">
        <v>60</v>
      </c>
      <c r="C30" s="59"/>
      <c r="D30" s="59"/>
      <c r="E30" s="59"/>
      <c r="F30" s="26">
        <f>SUM(F29:F29)</f>
        <v>6047.68</v>
      </c>
    </row>
    <row r="31" spans="1:6" x14ac:dyDescent="0.2">
      <c r="A31" s="27" t="s">
        <v>83</v>
      </c>
      <c r="B31" s="28" t="s">
        <v>84</v>
      </c>
      <c r="C31" s="58"/>
      <c r="D31" s="58"/>
      <c r="E31" s="58"/>
      <c r="F31" s="58"/>
    </row>
    <row r="32" spans="1:6" x14ac:dyDescent="0.2">
      <c r="A32" s="20" t="s">
        <v>85</v>
      </c>
      <c r="B32" s="21" t="s">
        <v>86</v>
      </c>
      <c r="C32" s="21">
        <v>256.3</v>
      </c>
      <c r="D32" s="22" t="s">
        <v>11</v>
      </c>
      <c r="E32" s="23">
        <v>50.3</v>
      </c>
      <c r="F32" s="24">
        <f>ROUND((C32*E32),2)</f>
        <v>12891.89</v>
      </c>
    </row>
    <row r="33" spans="1:6" x14ac:dyDescent="0.2">
      <c r="A33" s="25"/>
      <c r="B33" s="59" t="s">
        <v>60</v>
      </c>
      <c r="C33" s="59"/>
      <c r="D33" s="59"/>
      <c r="E33" s="59"/>
      <c r="F33" s="26">
        <f>SUM(F32:F32)</f>
        <v>12891.89</v>
      </c>
    </row>
    <row r="34" spans="1:6" x14ac:dyDescent="0.2">
      <c r="A34" s="27" t="s">
        <v>87</v>
      </c>
      <c r="B34" s="28" t="s">
        <v>88</v>
      </c>
      <c r="C34" s="58"/>
      <c r="D34" s="58"/>
      <c r="E34" s="58"/>
      <c r="F34" s="58"/>
    </row>
    <row r="35" spans="1:6" x14ac:dyDescent="0.2">
      <c r="A35" s="20" t="s">
        <v>89</v>
      </c>
      <c r="B35" s="29" t="s">
        <v>90</v>
      </c>
      <c r="C35" s="29">
        <v>150.12</v>
      </c>
      <c r="D35" s="32" t="s">
        <v>11</v>
      </c>
      <c r="E35" s="23">
        <v>26.87</v>
      </c>
      <c r="F35" s="24">
        <f t="shared" ref="F35:F43" si="0">ROUND((C35*E35),2)</f>
        <v>4033.72</v>
      </c>
    </row>
    <row r="36" spans="1:6" x14ac:dyDescent="0.2">
      <c r="A36" s="20" t="s">
        <v>91</v>
      </c>
      <c r="B36" s="30" t="s">
        <v>92</v>
      </c>
      <c r="C36" s="30">
        <v>104.84</v>
      </c>
      <c r="D36" s="32" t="s">
        <v>11</v>
      </c>
      <c r="E36" s="23">
        <v>38.08</v>
      </c>
      <c r="F36" s="24">
        <f t="shared" si="0"/>
        <v>3992.31</v>
      </c>
    </row>
    <row r="37" spans="1:6" x14ac:dyDescent="0.2">
      <c r="A37" s="20" t="s">
        <v>93</v>
      </c>
      <c r="B37" s="30" t="s">
        <v>94</v>
      </c>
      <c r="C37" s="30">
        <f>C35</f>
        <v>150.12</v>
      </c>
      <c r="D37" s="32" t="s">
        <v>11</v>
      </c>
      <c r="E37" s="23">
        <v>37.17</v>
      </c>
      <c r="F37" s="24">
        <f t="shared" si="0"/>
        <v>5579.96</v>
      </c>
    </row>
    <row r="38" spans="1:6" x14ac:dyDescent="0.2">
      <c r="A38" s="20" t="s">
        <v>95</v>
      </c>
      <c r="B38" s="30" t="s">
        <v>96</v>
      </c>
      <c r="C38" s="30">
        <f>C36</f>
        <v>104.84</v>
      </c>
      <c r="D38" s="32" t="s">
        <v>11</v>
      </c>
      <c r="E38" s="23">
        <v>37.17</v>
      </c>
      <c r="F38" s="24">
        <f t="shared" si="0"/>
        <v>3896.9</v>
      </c>
    </row>
    <row r="39" spans="1:6" x14ac:dyDescent="0.2">
      <c r="A39" s="20" t="s">
        <v>97</v>
      </c>
      <c r="B39" s="21" t="s">
        <v>98</v>
      </c>
      <c r="C39" s="21">
        <v>32.75</v>
      </c>
      <c r="D39" s="22" t="s">
        <v>10</v>
      </c>
      <c r="E39" s="23">
        <v>65.349999999999994</v>
      </c>
      <c r="F39" s="24">
        <f t="shared" si="0"/>
        <v>2140.21</v>
      </c>
    </row>
    <row r="40" spans="1:6" x14ac:dyDescent="0.2">
      <c r="A40" s="20" t="s">
        <v>99</v>
      </c>
      <c r="B40" s="34" t="s">
        <v>100</v>
      </c>
      <c r="C40" s="21">
        <v>7.82</v>
      </c>
      <c r="D40" s="22" t="s">
        <v>10</v>
      </c>
      <c r="E40" s="23">
        <v>41.55</v>
      </c>
      <c r="F40" s="24">
        <f t="shared" si="0"/>
        <v>324.92</v>
      </c>
    </row>
    <row r="41" spans="1:6" x14ac:dyDescent="0.2">
      <c r="A41" s="20" t="s">
        <v>101</v>
      </c>
      <c r="B41" s="29" t="s">
        <v>102</v>
      </c>
      <c r="C41" s="29">
        <v>76.42</v>
      </c>
      <c r="D41" s="32" t="s">
        <v>10</v>
      </c>
      <c r="E41" s="23">
        <v>27.78</v>
      </c>
      <c r="F41" s="24">
        <f t="shared" si="0"/>
        <v>2122.9499999999998</v>
      </c>
    </row>
    <row r="42" spans="1:6" x14ac:dyDescent="0.2">
      <c r="A42" s="20" t="s">
        <v>103</v>
      </c>
      <c r="B42" s="29" t="s">
        <v>104</v>
      </c>
      <c r="C42" s="29">
        <v>17.5</v>
      </c>
      <c r="D42" s="32" t="s">
        <v>10</v>
      </c>
      <c r="E42" s="23">
        <v>34.26</v>
      </c>
      <c r="F42" s="24">
        <f>ROUND((C42*E42),2)</f>
        <v>599.54999999999995</v>
      </c>
    </row>
    <row r="43" spans="1:6" x14ac:dyDescent="0.2">
      <c r="A43" s="20" t="s">
        <v>105</v>
      </c>
      <c r="B43" s="29" t="s">
        <v>106</v>
      </c>
      <c r="C43" s="29">
        <v>18</v>
      </c>
      <c r="D43" s="32" t="s">
        <v>10</v>
      </c>
      <c r="E43" s="23">
        <v>38.06</v>
      </c>
      <c r="F43" s="24">
        <f t="shared" si="0"/>
        <v>685.08</v>
      </c>
    </row>
    <row r="44" spans="1:6" x14ac:dyDescent="0.2">
      <c r="A44" s="20" t="s">
        <v>107</v>
      </c>
      <c r="B44" s="30" t="s">
        <v>108</v>
      </c>
      <c r="C44" s="29">
        <v>69.72</v>
      </c>
      <c r="D44" s="32" t="s">
        <v>11</v>
      </c>
      <c r="E44" s="23">
        <v>47.53</v>
      </c>
      <c r="F44" s="24">
        <f>ROUND((C44*E44),2)</f>
        <v>3313.79</v>
      </c>
    </row>
    <row r="45" spans="1:6" x14ac:dyDescent="0.2">
      <c r="A45" s="25"/>
      <c r="B45" s="59" t="s">
        <v>60</v>
      </c>
      <c r="C45" s="59"/>
      <c r="D45" s="59"/>
      <c r="E45" s="59"/>
      <c r="F45" s="26">
        <f>SUM(F35:F44)</f>
        <v>26689.39</v>
      </c>
    </row>
    <row r="46" spans="1:6" x14ac:dyDescent="0.2">
      <c r="A46" s="27" t="s">
        <v>109</v>
      </c>
      <c r="B46" s="28" t="s">
        <v>110</v>
      </c>
      <c r="C46" s="58"/>
      <c r="D46" s="58"/>
      <c r="E46" s="58"/>
      <c r="F46" s="58"/>
    </row>
    <row r="47" spans="1:6" x14ac:dyDescent="0.2">
      <c r="A47" s="20" t="s">
        <v>111</v>
      </c>
      <c r="B47" s="30" t="s">
        <v>112</v>
      </c>
      <c r="C47" s="29">
        <v>1.7</v>
      </c>
      <c r="D47" s="32" t="s">
        <v>11</v>
      </c>
      <c r="E47" s="23">
        <v>53.38</v>
      </c>
      <c r="F47" s="24">
        <f>ROUND((C47*E47),2)</f>
        <v>90.75</v>
      </c>
    </row>
    <row r="48" spans="1:6" x14ac:dyDescent="0.2">
      <c r="A48" s="20" t="s">
        <v>113</v>
      </c>
      <c r="B48" s="30" t="s">
        <v>114</v>
      </c>
      <c r="C48" s="29">
        <v>18.07</v>
      </c>
      <c r="D48" s="32" t="s">
        <v>11</v>
      </c>
      <c r="E48" s="23">
        <v>6.77</v>
      </c>
      <c r="F48" s="24">
        <f>ROUND((C48*E48),2)</f>
        <v>122.33</v>
      </c>
    </row>
    <row r="49" spans="1:6" x14ac:dyDescent="0.2">
      <c r="A49" s="25"/>
      <c r="B49" s="59" t="s">
        <v>60</v>
      </c>
      <c r="C49" s="59"/>
      <c r="D49" s="59"/>
      <c r="E49" s="59"/>
      <c r="F49" s="26">
        <f>SUM(F47:F48)</f>
        <v>213.07999999999998</v>
      </c>
    </row>
    <row r="50" spans="1:6" x14ac:dyDescent="0.2">
      <c r="A50" s="25"/>
      <c r="B50" s="35"/>
      <c r="C50" s="36"/>
      <c r="D50" s="37"/>
      <c r="E50" s="37"/>
      <c r="F50" s="38"/>
    </row>
    <row r="51" spans="1:6" x14ac:dyDescent="0.2">
      <c r="A51" s="27" t="s">
        <v>115</v>
      </c>
      <c r="B51" s="19" t="s">
        <v>116</v>
      </c>
      <c r="C51" s="66"/>
      <c r="D51" s="67"/>
      <c r="E51" s="67"/>
      <c r="F51" s="68"/>
    </row>
    <row r="52" spans="1:6" x14ac:dyDescent="0.2">
      <c r="A52" s="20" t="s">
        <v>117</v>
      </c>
      <c r="B52" s="21" t="s">
        <v>118</v>
      </c>
      <c r="C52" s="21">
        <v>512.6</v>
      </c>
      <c r="D52" s="22" t="s">
        <v>11</v>
      </c>
      <c r="E52" s="23">
        <v>4.21</v>
      </c>
      <c r="F52" s="24">
        <f t="shared" ref="F52:F58" si="1">ROUND((C52*E52),2)</f>
        <v>2158.0500000000002</v>
      </c>
    </row>
    <row r="53" spans="1:6" x14ac:dyDescent="0.2">
      <c r="A53" s="20" t="s">
        <v>119</v>
      </c>
      <c r="B53" s="21" t="s">
        <v>120</v>
      </c>
      <c r="C53" s="21">
        <f>C52</f>
        <v>512.6</v>
      </c>
      <c r="D53" s="22" t="s">
        <v>11</v>
      </c>
      <c r="E53" s="23">
        <v>19.440000000000001</v>
      </c>
      <c r="F53" s="24">
        <f t="shared" si="1"/>
        <v>9964.94</v>
      </c>
    </row>
    <row r="54" spans="1:6" x14ac:dyDescent="0.2">
      <c r="A54" s="20" t="s">
        <v>121</v>
      </c>
      <c r="B54" s="21" t="s">
        <v>122</v>
      </c>
      <c r="C54" s="21">
        <f>C52</f>
        <v>512.6</v>
      </c>
      <c r="D54" s="22" t="s">
        <v>11</v>
      </c>
      <c r="E54" s="23">
        <v>13.62</v>
      </c>
      <c r="F54" s="24">
        <f t="shared" si="1"/>
        <v>6981.61</v>
      </c>
    </row>
    <row r="55" spans="1:6" x14ac:dyDescent="0.2">
      <c r="A55" s="20" t="s">
        <v>123</v>
      </c>
      <c r="B55" s="21" t="s">
        <v>124</v>
      </c>
      <c r="C55" s="21">
        <v>94.23</v>
      </c>
      <c r="D55" s="22" t="s">
        <v>11</v>
      </c>
      <c r="E55" s="23">
        <v>8.0299999999999994</v>
      </c>
      <c r="F55" s="24">
        <f t="shared" si="1"/>
        <v>756.67</v>
      </c>
    </row>
    <row r="56" spans="1:6" x14ac:dyDescent="0.2">
      <c r="A56" s="20" t="s">
        <v>125</v>
      </c>
      <c r="B56" s="21" t="s">
        <v>126</v>
      </c>
      <c r="C56" s="21">
        <f>C55</f>
        <v>94.23</v>
      </c>
      <c r="D56" s="22" t="s">
        <v>11</v>
      </c>
      <c r="E56" s="23">
        <v>20.62</v>
      </c>
      <c r="F56" s="24">
        <f t="shared" si="1"/>
        <v>1943.02</v>
      </c>
    </row>
    <row r="57" spans="1:6" x14ac:dyDescent="0.2">
      <c r="A57" s="20" t="s">
        <v>127</v>
      </c>
      <c r="B57" s="21" t="s">
        <v>128</v>
      </c>
      <c r="C57" s="21">
        <f>C55</f>
        <v>94.23</v>
      </c>
      <c r="D57" s="22" t="s">
        <v>11</v>
      </c>
      <c r="E57" s="23">
        <v>16.420000000000002</v>
      </c>
      <c r="F57" s="24">
        <f t="shared" si="1"/>
        <v>1547.26</v>
      </c>
    </row>
    <row r="58" spans="1:6" x14ac:dyDescent="0.2">
      <c r="A58" s="20" t="s">
        <v>129</v>
      </c>
      <c r="B58" s="21" t="s">
        <v>130</v>
      </c>
      <c r="C58" s="21">
        <v>244.42</v>
      </c>
      <c r="D58" s="22" t="s">
        <v>11</v>
      </c>
      <c r="E58" s="23">
        <v>44.9</v>
      </c>
      <c r="F58" s="24">
        <f t="shared" si="1"/>
        <v>10974.46</v>
      </c>
    </row>
    <row r="59" spans="1:6" x14ac:dyDescent="0.2">
      <c r="A59" s="25"/>
      <c r="B59" s="59" t="s">
        <v>60</v>
      </c>
      <c r="C59" s="59"/>
      <c r="D59" s="59"/>
      <c r="E59" s="59"/>
      <c r="F59" s="26">
        <f>SUM(F52:F58)</f>
        <v>34326.009999999995</v>
      </c>
    </row>
    <row r="60" spans="1:6" x14ac:dyDescent="0.2">
      <c r="A60" s="39" t="s">
        <v>131</v>
      </c>
      <c r="B60" s="40" t="s">
        <v>132</v>
      </c>
      <c r="C60" s="58"/>
      <c r="D60" s="58"/>
      <c r="E60" s="58"/>
      <c r="F60" s="58"/>
    </row>
    <row r="61" spans="1:6" x14ac:dyDescent="0.2">
      <c r="A61" s="41" t="s">
        <v>133</v>
      </c>
      <c r="B61" s="42" t="s">
        <v>134</v>
      </c>
      <c r="C61" s="66"/>
      <c r="D61" s="67"/>
      <c r="E61" s="67"/>
      <c r="F61" s="68"/>
    </row>
    <row r="62" spans="1:6" ht="25.5" x14ac:dyDescent="0.2">
      <c r="A62" s="41" t="s">
        <v>135</v>
      </c>
      <c r="B62" s="43" t="s">
        <v>136</v>
      </c>
      <c r="C62" s="30">
        <v>4</v>
      </c>
      <c r="D62" s="44" t="s">
        <v>16</v>
      </c>
      <c r="E62" s="23">
        <v>441.04</v>
      </c>
      <c r="F62" s="24">
        <f>ROUND((C62*E62),2)</f>
        <v>1764.16</v>
      </c>
    </row>
    <row r="63" spans="1:6" ht="25.5" x14ac:dyDescent="0.2">
      <c r="A63" s="41" t="s">
        <v>137</v>
      </c>
      <c r="B63" s="43" t="s">
        <v>138</v>
      </c>
      <c r="C63" s="30">
        <v>2</v>
      </c>
      <c r="D63" s="44" t="s">
        <v>16</v>
      </c>
      <c r="E63" s="23">
        <v>418.95</v>
      </c>
      <c r="F63" s="24">
        <f>ROUND((C63*E63),2)</f>
        <v>837.9</v>
      </c>
    </row>
    <row r="64" spans="1:6" x14ac:dyDescent="0.2">
      <c r="A64" s="41" t="s">
        <v>139</v>
      </c>
      <c r="B64" s="42" t="s">
        <v>140</v>
      </c>
      <c r="C64" s="66"/>
      <c r="D64" s="67"/>
      <c r="E64" s="67"/>
      <c r="F64" s="68"/>
    </row>
    <row r="65" spans="1:6" ht="25.5" x14ac:dyDescent="0.2">
      <c r="A65" s="41" t="s">
        <v>141</v>
      </c>
      <c r="B65" s="43" t="s">
        <v>142</v>
      </c>
      <c r="C65" s="30">
        <v>2.82</v>
      </c>
      <c r="D65" s="22" t="s">
        <v>11</v>
      </c>
      <c r="E65" s="23">
        <v>418.9</v>
      </c>
      <c r="F65" s="24">
        <f>ROUND((C65*E65),2)</f>
        <v>1181.3</v>
      </c>
    </row>
    <row r="66" spans="1:6" ht="25.5" x14ac:dyDescent="0.2">
      <c r="A66" s="41" t="s">
        <v>143</v>
      </c>
      <c r="B66" s="43" t="s">
        <v>144</v>
      </c>
      <c r="C66" s="30">
        <v>16.8</v>
      </c>
      <c r="D66" s="22" t="s">
        <v>11</v>
      </c>
      <c r="E66" s="23">
        <v>418.9</v>
      </c>
      <c r="F66" s="24">
        <f>ROUND((C66*E66),2)</f>
        <v>7037.52</v>
      </c>
    </row>
    <row r="67" spans="1:6" ht="25.5" x14ac:dyDescent="0.2">
      <c r="A67" s="41" t="s">
        <v>145</v>
      </c>
      <c r="B67" s="43" t="s">
        <v>146</v>
      </c>
      <c r="C67" s="30">
        <v>1.8</v>
      </c>
      <c r="D67" s="22" t="s">
        <v>11</v>
      </c>
      <c r="E67" s="23">
        <v>286.51</v>
      </c>
      <c r="F67" s="24">
        <f>ROUND((C67*E67),2)</f>
        <v>515.72</v>
      </c>
    </row>
    <row r="68" spans="1:6" x14ac:dyDescent="0.2">
      <c r="A68" s="25"/>
      <c r="B68" s="59" t="s">
        <v>60</v>
      </c>
      <c r="C68" s="59"/>
      <c r="D68" s="59"/>
      <c r="E68" s="59"/>
      <c r="F68" s="26">
        <f>SUM(F62:F67)</f>
        <v>11336.6</v>
      </c>
    </row>
    <row r="69" spans="1:6" x14ac:dyDescent="0.2">
      <c r="A69" s="27" t="s">
        <v>147</v>
      </c>
      <c r="B69" s="28" t="s">
        <v>148</v>
      </c>
      <c r="C69" s="58"/>
      <c r="D69" s="58"/>
      <c r="E69" s="58"/>
      <c r="F69" s="58"/>
    </row>
    <row r="70" spans="1:6" x14ac:dyDescent="0.2">
      <c r="A70" s="20" t="s">
        <v>149</v>
      </c>
      <c r="B70" s="45" t="s">
        <v>150</v>
      </c>
      <c r="C70" s="46">
        <v>5</v>
      </c>
      <c r="D70" s="47" t="s">
        <v>151</v>
      </c>
      <c r="E70" s="23">
        <v>111.64</v>
      </c>
      <c r="F70" s="24">
        <f>ROUND((C70*E70),2)</f>
        <v>558.20000000000005</v>
      </c>
    </row>
    <row r="71" spans="1:6" x14ac:dyDescent="0.2">
      <c r="A71" s="25"/>
      <c r="B71" s="59" t="s">
        <v>60</v>
      </c>
      <c r="C71" s="59"/>
      <c r="D71" s="59"/>
      <c r="E71" s="59"/>
      <c r="F71" s="26">
        <f>SUM(F70:F70)</f>
        <v>558.20000000000005</v>
      </c>
    </row>
    <row r="72" spans="1:6" x14ac:dyDescent="0.2">
      <c r="A72" s="25">
        <v>12</v>
      </c>
      <c r="B72" s="28" t="s">
        <v>152</v>
      </c>
      <c r="C72" s="58"/>
      <c r="D72" s="58"/>
      <c r="E72" s="58"/>
      <c r="F72" s="58"/>
    </row>
    <row r="73" spans="1:6" x14ac:dyDescent="0.2">
      <c r="A73" s="20" t="s">
        <v>153</v>
      </c>
      <c r="B73" s="45" t="s">
        <v>154</v>
      </c>
      <c r="C73" s="46">
        <f>C70</f>
        <v>5</v>
      </c>
      <c r="D73" s="47" t="s">
        <v>151</v>
      </c>
      <c r="E73" s="23">
        <v>180.31</v>
      </c>
      <c r="F73" s="24">
        <f>ROUND((C73*E73),2)</f>
        <v>901.55</v>
      </c>
    </row>
    <row r="74" spans="1:6" x14ac:dyDescent="0.2">
      <c r="A74" s="20" t="s">
        <v>155</v>
      </c>
      <c r="B74" s="45" t="s">
        <v>156</v>
      </c>
      <c r="C74" s="46">
        <v>1</v>
      </c>
      <c r="D74" s="47" t="s">
        <v>16</v>
      </c>
      <c r="E74" s="23">
        <v>298.49</v>
      </c>
      <c r="F74" s="24">
        <f>ROUND((C74*E74),2)</f>
        <v>298.49</v>
      </c>
    </row>
    <row r="75" spans="1:6" x14ac:dyDescent="0.2">
      <c r="A75" s="25"/>
      <c r="B75" s="59" t="s">
        <v>60</v>
      </c>
      <c r="C75" s="59"/>
      <c r="D75" s="59"/>
      <c r="E75" s="59"/>
      <c r="F75" s="26">
        <f>SUM(F73:F74)</f>
        <v>1200.04</v>
      </c>
    </row>
    <row r="76" spans="1:6" x14ac:dyDescent="0.2">
      <c r="A76" s="25">
        <v>13</v>
      </c>
      <c r="B76" s="28" t="s">
        <v>157</v>
      </c>
      <c r="C76" s="58"/>
      <c r="D76" s="58"/>
      <c r="E76" s="58"/>
      <c r="F76" s="58"/>
    </row>
    <row r="77" spans="1:6" x14ac:dyDescent="0.2">
      <c r="A77" s="20" t="s">
        <v>158</v>
      </c>
      <c r="B77" s="45" t="s">
        <v>159</v>
      </c>
      <c r="C77" s="46">
        <v>2</v>
      </c>
      <c r="D77" s="47" t="s">
        <v>16</v>
      </c>
      <c r="E77" s="23">
        <v>315.77999999999997</v>
      </c>
      <c r="F77" s="24">
        <f>ROUND((C77*E77),2)</f>
        <v>631.55999999999995</v>
      </c>
    </row>
    <row r="78" spans="1:6" x14ac:dyDescent="0.2">
      <c r="A78" s="20" t="s">
        <v>160</v>
      </c>
      <c r="B78" s="48" t="s">
        <v>161</v>
      </c>
      <c r="C78" s="46">
        <v>3</v>
      </c>
      <c r="D78" s="47" t="s">
        <v>16</v>
      </c>
      <c r="E78" s="23">
        <v>83.03</v>
      </c>
      <c r="F78" s="24">
        <f>ROUND((C78*E78),2)</f>
        <v>249.09</v>
      </c>
    </row>
    <row r="79" spans="1:6" x14ac:dyDescent="0.2">
      <c r="A79" s="20" t="s">
        <v>162</v>
      </c>
      <c r="B79" s="48" t="s">
        <v>163</v>
      </c>
      <c r="C79" s="46">
        <v>1</v>
      </c>
      <c r="D79" s="47" t="s">
        <v>16</v>
      </c>
      <c r="E79" s="23">
        <v>645.01</v>
      </c>
      <c r="F79" s="24">
        <f>ROUND((C79*E79),2)</f>
        <v>645.01</v>
      </c>
    </row>
    <row r="80" spans="1:6" x14ac:dyDescent="0.2">
      <c r="A80" s="25"/>
      <c r="B80" s="59" t="s">
        <v>60</v>
      </c>
      <c r="C80" s="59"/>
      <c r="D80" s="59"/>
      <c r="E80" s="59"/>
      <c r="F80" s="26">
        <f>SUM(F77:F79)</f>
        <v>1525.6599999999999</v>
      </c>
    </row>
    <row r="81" spans="1:6" x14ac:dyDescent="0.2">
      <c r="A81" s="27" t="s">
        <v>164</v>
      </c>
      <c r="B81" s="28" t="s">
        <v>165</v>
      </c>
      <c r="C81" s="58"/>
      <c r="D81" s="58"/>
      <c r="E81" s="58"/>
      <c r="F81" s="58"/>
    </row>
    <row r="82" spans="1:6" x14ac:dyDescent="0.2">
      <c r="A82" s="20" t="s">
        <v>166</v>
      </c>
      <c r="B82" s="29" t="s">
        <v>167</v>
      </c>
      <c r="C82" s="29">
        <v>46</v>
      </c>
      <c r="D82" s="32" t="s">
        <v>151</v>
      </c>
      <c r="E82" s="23">
        <v>116.73</v>
      </c>
      <c r="F82" s="24">
        <f t="shared" ref="F82:F88" si="2">ROUND((C82*E82),2)</f>
        <v>5369.58</v>
      </c>
    </row>
    <row r="83" spans="1:6" x14ac:dyDescent="0.2">
      <c r="A83" s="20" t="s">
        <v>168</v>
      </c>
      <c r="B83" s="29" t="s">
        <v>169</v>
      </c>
      <c r="C83" s="29">
        <v>8</v>
      </c>
      <c r="D83" s="32" t="s">
        <v>16</v>
      </c>
      <c r="E83" s="23">
        <v>96.73</v>
      </c>
      <c r="F83" s="24">
        <f t="shared" si="2"/>
        <v>773.84</v>
      </c>
    </row>
    <row r="84" spans="1:6" x14ac:dyDescent="0.2">
      <c r="A84" s="20" t="s">
        <v>170</v>
      </c>
      <c r="B84" s="29" t="s">
        <v>171</v>
      </c>
      <c r="C84" s="29">
        <v>10</v>
      </c>
      <c r="D84" s="32" t="s">
        <v>151</v>
      </c>
      <c r="E84" s="23">
        <v>99.29</v>
      </c>
      <c r="F84" s="24">
        <f t="shared" si="2"/>
        <v>992.9</v>
      </c>
    </row>
    <row r="85" spans="1:6" x14ac:dyDescent="0.2">
      <c r="A85" s="20" t="s">
        <v>172</v>
      </c>
      <c r="B85" s="29" t="s">
        <v>173</v>
      </c>
      <c r="C85" s="29">
        <v>5</v>
      </c>
      <c r="D85" s="32" t="s">
        <v>151</v>
      </c>
      <c r="E85" s="23">
        <v>191.95</v>
      </c>
      <c r="F85" s="24">
        <f t="shared" si="2"/>
        <v>959.75</v>
      </c>
    </row>
    <row r="86" spans="1:6" x14ac:dyDescent="0.2">
      <c r="A86" s="20" t="s">
        <v>174</v>
      </c>
      <c r="B86" s="48" t="s">
        <v>175</v>
      </c>
      <c r="C86" s="49">
        <v>10</v>
      </c>
      <c r="D86" s="32" t="s">
        <v>151</v>
      </c>
      <c r="E86" s="23">
        <v>99.29</v>
      </c>
      <c r="F86" s="24">
        <f t="shared" si="2"/>
        <v>992.9</v>
      </c>
    </row>
    <row r="87" spans="1:6" x14ac:dyDescent="0.2">
      <c r="A87" s="20" t="s">
        <v>176</v>
      </c>
      <c r="B87" s="48" t="s">
        <v>177</v>
      </c>
      <c r="C87" s="49">
        <v>2</v>
      </c>
      <c r="D87" s="32" t="s">
        <v>151</v>
      </c>
      <c r="E87" s="23">
        <v>130.59</v>
      </c>
      <c r="F87" s="24">
        <f t="shared" si="2"/>
        <v>261.18</v>
      </c>
    </row>
    <row r="88" spans="1:6" x14ac:dyDescent="0.2">
      <c r="A88" s="20" t="s">
        <v>178</v>
      </c>
      <c r="B88" s="48" t="s">
        <v>179</v>
      </c>
      <c r="C88" s="49">
        <v>3</v>
      </c>
      <c r="D88" s="32" t="s">
        <v>151</v>
      </c>
      <c r="E88" s="23">
        <v>64.34</v>
      </c>
      <c r="F88" s="24">
        <f t="shared" si="2"/>
        <v>193.02</v>
      </c>
    </row>
    <row r="89" spans="1:6" x14ac:dyDescent="0.2">
      <c r="A89" s="25"/>
      <c r="B89" s="59" t="s">
        <v>60</v>
      </c>
      <c r="C89" s="59"/>
      <c r="D89" s="59"/>
      <c r="E89" s="59"/>
      <c r="F89" s="26">
        <f>SUM(F82:F88)</f>
        <v>9543.17</v>
      </c>
    </row>
    <row r="90" spans="1:6" x14ac:dyDescent="0.2">
      <c r="A90" s="25">
        <v>15</v>
      </c>
      <c r="B90" s="50" t="s">
        <v>180</v>
      </c>
      <c r="C90" s="69"/>
      <c r="D90" s="69"/>
      <c r="E90" s="69"/>
      <c r="F90" s="69"/>
    </row>
    <row r="91" spans="1:6" x14ac:dyDescent="0.2">
      <c r="A91" s="20" t="s">
        <v>181</v>
      </c>
      <c r="B91" s="45" t="s">
        <v>182</v>
      </c>
      <c r="C91" s="46">
        <v>5</v>
      </c>
      <c r="D91" s="32" t="s">
        <v>16</v>
      </c>
      <c r="E91" s="23">
        <v>75.599999999999994</v>
      </c>
      <c r="F91" s="24">
        <f>ROUND((C91*E91),2)</f>
        <v>378</v>
      </c>
    </row>
    <row r="92" spans="1:6" x14ac:dyDescent="0.2">
      <c r="A92" s="20" t="s">
        <v>183</v>
      </c>
      <c r="B92" s="45" t="s">
        <v>184</v>
      </c>
      <c r="C92" s="46">
        <v>5</v>
      </c>
      <c r="D92" s="32" t="s">
        <v>16</v>
      </c>
      <c r="E92" s="23">
        <v>75.599999999999994</v>
      </c>
      <c r="F92" s="24">
        <f>ROUND((C92*E92),2)</f>
        <v>378</v>
      </c>
    </row>
    <row r="93" spans="1:6" x14ac:dyDescent="0.2">
      <c r="A93" s="20" t="s">
        <v>185</v>
      </c>
      <c r="B93" s="45" t="s">
        <v>186</v>
      </c>
      <c r="C93" s="46">
        <v>3</v>
      </c>
      <c r="D93" s="32" t="s">
        <v>16</v>
      </c>
      <c r="E93" s="23">
        <v>121.82</v>
      </c>
      <c r="F93" s="24">
        <f>ROUND((C93*E93),2)</f>
        <v>365.46</v>
      </c>
    </row>
    <row r="94" spans="1:6" x14ac:dyDescent="0.2">
      <c r="A94" s="25"/>
      <c r="B94" s="59" t="s">
        <v>60</v>
      </c>
      <c r="C94" s="59"/>
      <c r="D94" s="59"/>
      <c r="E94" s="59"/>
      <c r="F94" s="26">
        <f>SUM(F91:F93)</f>
        <v>1121.46</v>
      </c>
    </row>
    <row r="95" spans="1:6" x14ac:dyDescent="0.2">
      <c r="A95" s="25">
        <v>16</v>
      </c>
      <c r="B95" s="28" t="s">
        <v>187</v>
      </c>
      <c r="C95" s="58"/>
      <c r="D95" s="58"/>
      <c r="E95" s="58"/>
      <c r="F95" s="58"/>
    </row>
    <row r="96" spans="1:6" x14ac:dyDescent="0.2">
      <c r="A96" s="20" t="s">
        <v>188</v>
      </c>
      <c r="B96" s="29" t="s">
        <v>189</v>
      </c>
      <c r="C96" s="29">
        <v>606.83000000000004</v>
      </c>
      <c r="D96" s="32" t="s">
        <v>11</v>
      </c>
      <c r="E96" s="23">
        <v>16.059999999999999</v>
      </c>
      <c r="F96" s="24">
        <f>ROUND((C96*E96),2)</f>
        <v>9745.69</v>
      </c>
    </row>
    <row r="97" spans="1:6" x14ac:dyDescent="0.2">
      <c r="A97" s="20" t="s">
        <v>190</v>
      </c>
      <c r="B97" s="29" t="s">
        <v>191</v>
      </c>
      <c r="C97" s="29">
        <v>10.5</v>
      </c>
      <c r="D97" s="32" t="s">
        <v>11</v>
      </c>
      <c r="E97" s="23">
        <v>13.79</v>
      </c>
      <c r="F97" s="24">
        <f>ROUND((C97*E97),2)</f>
        <v>144.80000000000001</v>
      </c>
    </row>
    <row r="98" spans="1:6" x14ac:dyDescent="0.2">
      <c r="A98" s="25"/>
      <c r="B98" s="59" t="s">
        <v>60</v>
      </c>
      <c r="C98" s="59"/>
      <c r="D98" s="59"/>
      <c r="E98" s="59"/>
      <c r="F98" s="26">
        <f>SUM(F96:F97)</f>
        <v>9890.49</v>
      </c>
    </row>
    <row r="99" spans="1:6" x14ac:dyDescent="0.2">
      <c r="A99" s="25">
        <v>17</v>
      </c>
      <c r="B99" s="19" t="s">
        <v>192</v>
      </c>
      <c r="C99" s="66"/>
      <c r="D99" s="67"/>
      <c r="E99" s="67"/>
      <c r="F99" s="68"/>
    </row>
    <row r="100" spans="1:6" x14ac:dyDescent="0.2">
      <c r="A100" s="20" t="s">
        <v>193</v>
      </c>
      <c r="B100" s="29" t="s">
        <v>194</v>
      </c>
      <c r="C100" s="21">
        <f>C14</f>
        <v>224.62</v>
      </c>
      <c r="D100" s="22" t="s">
        <v>11</v>
      </c>
      <c r="E100" s="23">
        <v>1.47</v>
      </c>
      <c r="F100" s="24">
        <f>ROUND((C100*E100),2)</f>
        <v>330.19</v>
      </c>
    </row>
    <row r="101" spans="1:6" x14ac:dyDescent="0.2">
      <c r="A101" s="25"/>
      <c r="B101" s="59" t="s">
        <v>60</v>
      </c>
      <c r="C101" s="59"/>
      <c r="D101" s="59"/>
      <c r="E101" s="59"/>
      <c r="F101" s="26">
        <f>SUM(F100)</f>
        <v>330.19</v>
      </c>
    </row>
    <row r="102" spans="1:6" x14ac:dyDescent="0.2">
      <c r="A102" s="63"/>
      <c r="B102" s="64"/>
      <c r="C102" s="64"/>
      <c r="D102" s="64"/>
      <c r="E102" s="64"/>
      <c r="F102" s="65"/>
    </row>
    <row r="103" spans="1:6" x14ac:dyDescent="0.2">
      <c r="A103" s="59" t="s">
        <v>195</v>
      </c>
      <c r="B103" s="59"/>
      <c r="C103" s="59"/>
      <c r="D103" s="59"/>
      <c r="E103" s="59"/>
      <c r="F103" s="51">
        <f>SUM(F15+F19+F24+F27+F30+F33+F45+F49+F59+F68+F71+F75+F80+F89+F94+F98+F101)</f>
        <v>164110.48000000001</v>
      </c>
    </row>
    <row r="104" spans="1:6" x14ac:dyDescent="0.2">
      <c r="A104" s="52">
        <v>18</v>
      </c>
      <c r="B104" s="53" t="s">
        <v>196</v>
      </c>
      <c r="C104" s="58"/>
      <c r="D104" s="58"/>
      <c r="E104" s="58"/>
      <c r="F104" s="58"/>
    </row>
    <row r="105" spans="1:6" x14ac:dyDescent="0.2">
      <c r="A105" s="54" t="s">
        <v>197</v>
      </c>
      <c r="B105" s="48" t="s">
        <v>198</v>
      </c>
      <c r="C105" s="49">
        <v>1.8</v>
      </c>
      <c r="D105" s="55" t="s">
        <v>199</v>
      </c>
      <c r="E105" s="56">
        <f>F103</f>
        <v>164110.48000000001</v>
      </c>
      <c r="F105" s="56">
        <v>3564.58</v>
      </c>
    </row>
    <row r="106" spans="1:6" x14ac:dyDescent="0.2">
      <c r="A106" s="52"/>
      <c r="B106" s="59" t="s">
        <v>60</v>
      </c>
      <c r="C106" s="59"/>
      <c r="D106" s="59"/>
      <c r="E106" s="59"/>
      <c r="F106" s="57">
        <f>SUM(F105)</f>
        <v>3564.58</v>
      </c>
    </row>
    <row r="107" spans="1:6" x14ac:dyDescent="0.2">
      <c r="A107" s="36"/>
      <c r="B107" s="37"/>
      <c r="C107" s="37"/>
      <c r="D107" s="37"/>
      <c r="E107" s="37"/>
      <c r="F107" s="35"/>
    </row>
    <row r="108" spans="1:6" x14ac:dyDescent="0.2">
      <c r="A108" s="60" t="s">
        <v>200</v>
      </c>
      <c r="B108" s="61"/>
      <c r="C108" s="61"/>
      <c r="D108" s="61"/>
      <c r="E108" s="62"/>
      <c r="F108" s="35">
        <f>SUM(F103+F106)</f>
        <v>167675.06</v>
      </c>
    </row>
    <row r="109" spans="1:6" x14ac:dyDescent="0.2">
      <c r="A109" s="63"/>
      <c r="B109" s="64"/>
      <c r="C109" s="64"/>
      <c r="D109" s="64"/>
      <c r="E109" s="64"/>
      <c r="F109" s="65"/>
    </row>
  </sheetData>
  <mergeCells count="44">
    <mergeCell ref="A1:F1"/>
    <mergeCell ref="A8:F8"/>
    <mergeCell ref="C11:F11"/>
    <mergeCell ref="B15:E15"/>
    <mergeCell ref="C16:F16"/>
    <mergeCell ref="B19:E19"/>
    <mergeCell ref="C20:F20"/>
    <mergeCell ref="B24:E24"/>
    <mergeCell ref="C25:F25"/>
    <mergeCell ref="B27:E27"/>
    <mergeCell ref="C28:F28"/>
    <mergeCell ref="B30:E30"/>
    <mergeCell ref="C31:F31"/>
    <mergeCell ref="B33:E33"/>
    <mergeCell ref="C34:F34"/>
    <mergeCell ref="B45:E45"/>
    <mergeCell ref="C46:F46"/>
    <mergeCell ref="B49:E49"/>
    <mergeCell ref="C51:F51"/>
    <mergeCell ref="B59:E59"/>
    <mergeCell ref="C60:F60"/>
    <mergeCell ref="C61:F61"/>
    <mergeCell ref="C64:F64"/>
    <mergeCell ref="B68:E68"/>
    <mergeCell ref="C69:F69"/>
    <mergeCell ref="B71:E71"/>
    <mergeCell ref="C72:F72"/>
    <mergeCell ref="B75:E75"/>
    <mergeCell ref="C76:F76"/>
    <mergeCell ref="B80:E80"/>
    <mergeCell ref="C81:F81"/>
    <mergeCell ref="B89:E89"/>
    <mergeCell ref="C90:F90"/>
    <mergeCell ref="B94:E94"/>
    <mergeCell ref="C95:F95"/>
    <mergeCell ref="C104:F104"/>
    <mergeCell ref="B106:E106"/>
    <mergeCell ref="A108:E108"/>
    <mergeCell ref="A109:F109"/>
    <mergeCell ref="B98:E98"/>
    <mergeCell ref="C99:F99"/>
    <mergeCell ref="B101:E101"/>
    <mergeCell ref="A102:F102"/>
    <mergeCell ref="A103:E103"/>
  </mergeCells>
  <phoneticPr fontId="1" type="noConversion"/>
  <pageMargins left="0.16" right="0.11" top="0.16" bottom="0.2" header="0.16" footer="0.17"/>
  <pageSetup paperSize="9" orientation="portrait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2:H35"/>
  <sheetViews>
    <sheetView workbookViewId="0">
      <selection activeCell="G20" sqref="G20"/>
    </sheetView>
  </sheetViews>
  <sheetFormatPr defaultRowHeight="12.75" x14ac:dyDescent="0.2"/>
  <cols>
    <col min="1" max="1" width="6.28515625" customWidth="1"/>
    <col min="2" max="2" width="35.140625" customWidth="1"/>
    <col min="3" max="3" width="6.140625" hidden="1" customWidth="1"/>
    <col min="4" max="4" width="9" hidden="1" customWidth="1"/>
    <col min="5" max="5" width="11" hidden="1" customWidth="1"/>
    <col min="6" max="6" width="12.85546875" customWidth="1"/>
    <col min="7" max="7" width="12.42578125" customWidth="1"/>
    <col min="8" max="8" width="11" customWidth="1"/>
    <col min="9" max="9" width="10.85546875" customWidth="1"/>
    <col min="10" max="10" width="12.42578125" customWidth="1"/>
    <col min="11" max="11" width="11" customWidth="1"/>
  </cols>
  <sheetData>
    <row r="32" spans="6:8" x14ac:dyDescent="0.2">
      <c r="F32" s="1"/>
      <c r="H32" s="1"/>
    </row>
    <row r="33" spans="6:8" x14ac:dyDescent="0.2">
      <c r="F33" s="1"/>
      <c r="G33" s="1"/>
      <c r="H33" s="1"/>
    </row>
    <row r="35" spans="6:8" x14ac:dyDescent="0.2">
      <c r="F35" s="1"/>
    </row>
  </sheetData>
  <phoneticPr fontId="1" type="noConversion"/>
  <pageMargins left="0.78740157499999996" right="0.78740157499999996" top="0.984251969" bottom="0.984251969" header="0.49212598499999999" footer="0.49212598499999999"/>
  <pageSetup paperSize="257" orientation="landscape" horizontalDpi="4294967295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F49" sqref="F49"/>
    </sheetView>
  </sheetViews>
  <sheetFormatPr defaultRowHeight="12.75" x14ac:dyDescent="0.2"/>
  <cols>
    <col min="1" max="1" width="6.5703125" customWidth="1"/>
    <col min="2" max="2" width="10.140625" customWidth="1"/>
  </cols>
  <sheetData>
    <row r="1" spans="1:6" x14ac:dyDescent="0.2">
      <c r="A1" s="3" t="s">
        <v>12</v>
      </c>
      <c r="B1" s="3"/>
      <c r="C1" s="3"/>
      <c r="D1" s="3"/>
      <c r="E1" s="3"/>
      <c r="F1" s="1"/>
    </row>
    <row r="2" spans="1:6" x14ac:dyDescent="0.2">
      <c r="A2" s="1"/>
      <c r="B2" s="1"/>
      <c r="C2" s="1"/>
      <c r="D2" s="1"/>
      <c r="E2" s="1"/>
      <c r="F2" s="1"/>
    </row>
    <row r="3" spans="1:6" ht="11.25" customHeight="1" x14ac:dyDescent="0.2">
      <c r="A3" s="1"/>
      <c r="B3" s="1"/>
      <c r="C3" s="1"/>
      <c r="D3" s="1"/>
      <c r="E3" s="1"/>
      <c r="F3" s="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3" t="s">
        <v>0</v>
      </c>
      <c r="B5" s="3" t="s">
        <v>5</v>
      </c>
      <c r="C5" s="3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 t="s">
        <v>1</v>
      </c>
      <c r="B7" s="1" t="s">
        <v>7</v>
      </c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 t="s">
        <v>13</v>
      </c>
      <c r="C9" s="1"/>
      <c r="D9" s="1"/>
      <c r="E9" s="1"/>
      <c r="F9" s="1"/>
    </row>
    <row r="10" spans="1:6" x14ac:dyDescent="0.2">
      <c r="A10" s="1"/>
      <c r="B10" s="1" t="s">
        <v>14</v>
      </c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2" t="s">
        <v>26</v>
      </c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 t="s">
        <v>2</v>
      </c>
      <c r="B14" s="1" t="s">
        <v>15</v>
      </c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 t="s">
        <v>14</v>
      </c>
      <c r="C16" s="1"/>
      <c r="D16" s="1"/>
      <c r="E16" s="1"/>
      <c r="F16" s="1"/>
    </row>
    <row r="17" spans="1:6" x14ac:dyDescent="0.2">
      <c r="A17" s="1"/>
      <c r="B17" s="2"/>
      <c r="C17" s="1"/>
      <c r="D17" s="1"/>
      <c r="E17" s="1"/>
      <c r="F17" s="1"/>
    </row>
    <row r="18" spans="1:6" x14ac:dyDescent="0.2">
      <c r="A18" s="1"/>
      <c r="B18" s="4" t="s">
        <v>27</v>
      </c>
      <c r="C18" s="1"/>
      <c r="D18" s="1"/>
      <c r="E18" s="1"/>
      <c r="F18" s="1"/>
    </row>
    <row r="19" spans="1:6" x14ac:dyDescent="0.2">
      <c r="A19" s="1"/>
      <c r="B19" s="4" t="s">
        <v>28</v>
      </c>
      <c r="C19" s="1"/>
      <c r="D19" s="1"/>
      <c r="E19" s="1"/>
      <c r="F19" s="1"/>
    </row>
    <row r="20" spans="1:6" x14ac:dyDescent="0.2">
      <c r="A20" s="1"/>
      <c r="B20" s="2" t="s">
        <v>29</v>
      </c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 t="s">
        <v>3</v>
      </c>
      <c r="B23" s="1" t="s">
        <v>22</v>
      </c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4"/>
      <c r="B25" s="4" t="s">
        <v>17</v>
      </c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 t="s">
        <v>13</v>
      </c>
      <c r="C27" s="1"/>
      <c r="D27" s="1"/>
      <c r="E27" s="1"/>
      <c r="F27" s="1"/>
    </row>
    <row r="28" spans="1:6" x14ac:dyDescent="0.2">
      <c r="A28" s="1"/>
      <c r="B28" s="1" t="s">
        <v>14</v>
      </c>
      <c r="C28" s="1"/>
      <c r="D28" s="1"/>
      <c r="E28" s="1"/>
      <c r="F28" s="1"/>
    </row>
    <row r="29" spans="1:6" x14ac:dyDescent="0.2">
      <c r="A29" s="1"/>
      <c r="B29" s="1"/>
      <c r="C29" s="1"/>
      <c r="D29" s="1"/>
      <c r="E29" s="1"/>
      <c r="F29" s="1"/>
    </row>
    <row r="30" spans="1:6" x14ac:dyDescent="0.2">
      <c r="A30" s="1"/>
      <c r="B30" s="2" t="s">
        <v>26</v>
      </c>
      <c r="C30" s="1"/>
      <c r="D30" s="1"/>
      <c r="E30" s="1"/>
      <c r="F30" s="1"/>
    </row>
    <row r="31" spans="1:6" x14ac:dyDescent="0.2">
      <c r="A31" s="1"/>
      <c r="B31" s="2"/>
      <c r="C31" s="1"/>
      <c r="D31" s="1"/>
      <c r="E31" s="1"/>
      <c r="F31" s="1"/>
    </row>
    <row r="32" spans="1:6" x14ac:dyDescent="0.2">
      <c r="A32" s="1"/>
      <c r="B32" s="5"/>
      <c r="F32" s="1"/>
    </row>
    <row r="33" spans="1:6" x14ac:dyDescent="0.2">
      <c r="A33" s="1"/>
      <c r="B33" s="1"/>
      <c r="C33" s="1"/>
      <c r="D33" s="1"/>
      <c r="E33" s="1"/>
      <c r="F33" s="1"/>
    </row>
    <row r="34" spans="1:6" x14ac:dyDescent="0.2">
      <c r="A34" s="2" t="s">
        <v>4</v>
      </c>
      <c r="B34" s="4" t="s">
        <v>30</v>
      </c>
      <c r="C34" s="1"/>
      <c r="D34" s="1"/>
      <c r="E34" s="1"/>
      <c r="F34" s="1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4" t="s">
        <v>6</v>
      </c>
      <c r="B36" s="4" t="s">
        <v>31</v>
      </c>
      <c r="C36" s="1"/>
      <c r="D36" s="1"/>
      <c r="E36" s="1"/>
      <c r="F36" s="1"/>
    </row>
    <row r="37" spans="1:6" x14ac:dyDescent="0.2">
      <c r="A37" s="1"/>
      <c r="B37" s="1"/>
      <c r="C37" s="1"/>
      <c r="D37" s="1"/>
      <c r="E37" s="1"/>
      <c r="F37" s="1"/>
    </row>
    <row r="38" spans="1:6" x14ac:dyDescent="0.2">
      <c r="A38" s="1"/>
      <c r="B38" s="4" t="s">
        <v>32</v>
      </c>
      <c r="C38" s="1"/>
      <c r="D38" s="1"/>
      <c r="E38" s="1"/>
      <c r="F38" s="1"/>
    </row>
    <row r="39" spans="1:6" x14ac:dyDescent="0.2">
      <c r="A39" s="1"/>
      <c r="B39" s="4" t="s">
        <v>33</v>
      </c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  <row r="41" spans="1:6" x14ac:dyDescent="0.2">
      <c r="A41" s="1"/>
      <c r="B41" s="4" t="s">
        <v>34</v>
      </c>
      <c r="C41" s="1"/>
      <c r="D41" s="1"/>
      <c r="E41" s="1"/>
      <c r="F41" s="1"/>
    </row>
    <row r="42" spans="1:6" x14ac:dyDescent="0.2">
      <c r="A42" s="1"/>
      <c r="B42" s="2" t="s">
        <v>35</v>
      </c>
      <c r="C42" s="1"/>
      <c r="D42" s="1"/>
      <c r="E42" s="1"/>
      <c r="F42" s="1"/>
    </row>
    <row r="43" spans="1:6" x14ac:dyDescent="0.2">
      <c r="A43" s="1"/>
      <c r="B43" s="1"/>
      <c r="C43" s="1"/>
      <c r="D43" s="1"/>
      <c r="E43" s="1"/>
      <c r="F43" s="1"/>
    </row>
    <row r="44" spans="1:6" x14ac:dyDescent="0.2">
      <c r="A44" s="4" t="s">
        <v>8</v>
      </c>
      <c r="B44" s="4" t="s">
        <v>36</v>
      </c>
      <c r="C44" s="1"/>
      <c r="D44" s="1"/>
      <c r="E44" s="1"/>
      <c r="F44" s="1"/>
    </row>
    <row r="45" spans="1:6" x14ac:dyDescent="0.2">
      <c r="A45" s="1"/>
      <c r="B45" s="2"/>
      <c r="C45" s="1"/>
      <c r="D45" s="1"/>
      <c r="E45" s="1"/>
      <c r="F45" s="1"/>
    </row>
    <row r="46" spans="1:6" x14ac:dyDescent="0.2">
      <c r="A46" s="1"/>
      <c r="B46" s="4" t="s">
        <v>37</v>
      </c>
      <c r="C46" s="1"/>
      <c r="D46" s="1"/>
      <c r="E46" s="1"/>
      <c r="F46" s="1"/>
    </row>
    <row r="47" spans="1:6" x14ac:dyDescent="0.2">
      <c r="A47" s="1"/>
      <c r="B47" s="4" t="s">
        <v>38</v>
      </c>
      <c r="C47" s="1"/>
      <c r="D47" s="1"/>
      <c r="E47" s="1"/>
      <c r="F47" s="1"/>
    </row>
    <row r="48" spans="1:6" x14ac:dyDescent="0.2">
      <c r="B48" s="6" t="s">
        <v>39</v>
      </c>
    </row>
    <row r="49" spans="1:2" x14ac:dyDescent="0.2">
      <c r="B49" s="6"/>
    </row>
    <row r="50" spans="1:2" x14ac:dyDescent="0.2">
      <c r="A50" t="s">
        <v>41</v>
      </c>
      <c r="B50" s="5" t="s">
        <v>42</v>
      </c>
    </row>
    <row r="51" spans="1:2" x14ac:dyDescent="0.2">
      <c r="B51" s="5" t="s">
        <v>45</v>
      </c>
    </row>
    <row r="52" spans="1:2" x14ac:dyDescent="0.2">
      <c r="B52" s="5" t="s">
        <v>43</v>
      </c>
    </row>
    <row r="53" spans="1:2" x14ac:dyDescent="0.2">
      <c r="B53" s="5" t="s">
        <v>44</v>
      </c>
    </row>
    <row r="55" spans="1:2" x14ac:dyDescent="0.2">
      <c r="A55" s="6" t="s">
        <v>18</v>
      </c>
      <c r="B55" t="s">
        <v>23</v>
      </c>
    </row>
    <row r="57" spans="1:2" x14ac:dyDescent="0.2">
      <c r="A57" s="5" t="s">
        <v>19</v>
      </c>
      <c r="B57" t="s">
        <v>24</v>
      </c>
    </row>
    <row r="58" spans="1:2" x14ac:dyDescent="0.2">
      <c r="A58" s="5" t="s">
        <v>20</v>
      </c>
      <c r="B58" t="s">
        <v>25</v>
      </c>
    </row>
    <row r="59" spans="1:2" x14ac:dyDescent="0.2">
      <c r="A59" s="5" t="s">
        <v>21</v>
      </c>
      <c r="B59" s="5" t="s">
        <v>40</v>
      </c>
    </row>
  </sheetData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</dc:creator>
  <cp:lastModifiedBy>Sergio</cp:lastModifiedBy>
  <cp:lastPrinted>2012-04-23T19:02:14Z</cp:lastPrinted>
  <dcterms:created xsi:type="dcterms:W3CDTF">2006-09-06T18:51:46Z</dcterms:created>
  <dcterms:modified xsi:type="dcterms:W3CDTF">2012-05-24T17:53:13Z</dcterms:modified>
</cp:coreProperties>
</file>